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. 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<sst xmlns="http://schemas.openxmlformats.org/spreadsheetml/2006/main" count="4905" uniqueCount="705">
  <si>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</si>
  <si>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</si>
  <si>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</si>
  <si>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</si>
  <si>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</si>
  <si>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</si>
  <si>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</si>
  <si>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</si>
  <si>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</si>
  <si>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</si>
  <si>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</si>
  <si>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</si>
  <si>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</si>
  <si>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</si>
  <si>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</si>
  <si>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</si>
  <si>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</si>
  <si>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</si>
  <si>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</si>
  <si>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</si>
  <si>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</si>
  <si>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</si>
  <si>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</si>
  <si>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</si>
  <si>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</si>
  <si>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</si>
  <si>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</si>
  <si>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</si>
  <si>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</si>
  <si>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</si>
  <si>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</si>
  <si>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</si>
  <si>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</si>
  <si>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</si>
  <si>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</si>
  <si>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</si>
  <si>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</si>
  <si>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</si>
  <si>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</si>
  <si>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</si>
  <si>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</si>
  <si>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</si>
  <si>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</si>
  <si>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</si>
  <si>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</si>
  <si>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</si>
  <si>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</si>
  <si>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</si>
  <si>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</si>
  <si>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</si>
  <si>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</si>
  <si>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</si>
  <si>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</si>
  <si>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</si>
  <si>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</si>
  <si>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</si>
  <si>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</si>
  <si>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</si>
  <si>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</si>
  <si>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</si>
  <si>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</si>
  <si>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</si>
  <si>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</si>
  <si>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</si>
  <si>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</si>
  <si>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</si>
  <si>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</si>
  <si>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</si>
  <si>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</si>
  <si>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</si>
  <si>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</si>
  <si>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</si>
  <si>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</si>
  <si>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</si>
  <si>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</si>
  <si>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</si>
  <si>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</si>
  <si>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</si>
  <si>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</si>
  <si>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</si>
  <si>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</si>
  <si>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</si>
  <si>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</si>
  <si>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</si>
  <si>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</si>
  <si>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</si>
  <si>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</si>
  <si>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</si>
  <si>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</si>
  <si>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</si>
  <si>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</si>
  <si>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</si>
  <si>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</si>
  <si>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</si>
  <si>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</si>
  <si>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</si>
  <si>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</si>
  <si>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</si>
  <si>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</si>
  <si>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</si>
  <si>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</si>
  <si>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</si>
  <si>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</si>
  <si>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</si>
  <si>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</si>
  <si>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</si>
  <si>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</si>
  <si>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</si>
  <si>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</si>
  <si>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</si>
  <si>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</si>
  <si>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</si>
  <si>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</si>
  <si>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</si>
  <si>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</si>
  <si>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</si>
  <si>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</si>
  <si>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</si>
  <si>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</si>
  <si>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</si>
  <si>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</si>
  <si>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</si>
  <si>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</si>
  <si>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</si>
  <si>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</si>
  <si>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</si>
  <si>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</si>
  <si>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</si>
  <si>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</si>
  <si>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</si>
  <si>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</si>
  <si>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</si>
  <si>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</si>
  <si>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</si>
  <si>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</si>
  <si>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</si>
  <si>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</si>
  <si>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</si>
  <si>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</si>
  <si>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</si>
  <si>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</si>
  <si>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</si>
  <si>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</si>
  <si>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</si>
  <si>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</si>
  <si>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</si>
  <si>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</si>
  <si>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</si>
  <si>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</si>
  <si>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</si>
  <si>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</si>
  <si>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</si>
  <si>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</si>
  <si>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</si>
  <si>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</si>
  <si>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</si>
  <si>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</si>
  <si>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</si>
  <si>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</si>
  <si>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</si>
  <si>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</si>
  <si>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</si>
  <si>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</si>
  <si>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</si>
  <si>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</si>
  <si>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</si>
  <si>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</si>
  <si>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</si>
  <si>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</si>
  <si>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</si>
  <si>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</si>
  <si>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</si>
  <si>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</si>
  <si>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</si>
  <si>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</si>
  <si>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</si>
  <si>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</si>
  <si>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</si>
  <si>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</si>
  <si>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</si>
  <si>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</si>
  <si>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</si>
  <si>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</si>
  <si>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</si>
  <si>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</si>
  <si>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</si>
  <si>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</si>
  <si>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</si>
  <si>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</si>
  <si>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</si>
  <si>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</si>
  <si>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</si>
  <si>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</si>
  <si>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</si>
  <si>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</si>
  <si>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</si>
  <si>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</si>
  <si>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</si>
  <si>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</si>
  <si>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</si>
  <si>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</si>
  <si>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</si>
  <si>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</si>
  <si>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</si>
  <si>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</si>
  <si>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</si>
  <si>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</si>
  <si>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</si>
  <si>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</si>
  <si>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</si>
  <si>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</si>
  <si>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</si>
  <si>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</si>
  <si>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</si>
  <si>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</si>
  <si>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</si>
  <si>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</si>
  <si>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</si>
  <si>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</si>
  <si>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</si>
  <si>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</si>
  <si>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</si>
  <si>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</si>
  <si>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</si>
  <si>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</si>
  <si>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</si>
  <si>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</si>
  <si>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</si>
  <si>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</si>
  <si>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</si>
  <si>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</si>
  <si>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</si>
  <si>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</si>
  <si>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</si>
  <si>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</si>
  <si>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</si>
  <si>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</si>
  <si>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</si>
  <si>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</si>
  <si>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</si>
  <si>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</si>
  <si>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</si>
  <si>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</si>
  <si>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</si>
  <si>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</si>
  <si>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</si>
  <si>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</si>
  <si>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</si>
  <si>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</si>
  <si>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</si>
  <si>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</si>
  <si>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</si>
  <si>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</si>
  <si>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</si>
  <si>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</si>
  <si>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</si>
  <si>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</si>
  <si>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</si>
  <si>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</si>
  <si>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</si>
  <si>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</si>
  <si>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</si>
  <si>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</si>
  <si>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</si>
  <si>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</si>
  <si>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</si>
  <si>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</si>
  <si>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</si>
  <si>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</si>
  <si>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</si>
  <si>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</si>
  <si>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</si>
  <si>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</si>
  <si>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</si>
  <si>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</si>
  <si>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</si>
  <si>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</si>
  <si>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</si>
  <si>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</si>
  <si>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</si>
  <si>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</si>
  <si>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</si>
  <si>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</si>
  <si>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</si>
  <si>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</si>
  <si>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</si>
  <si>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</si>
  <si>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</si>
  <si>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</si>
  <si>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</si>
  <si>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</si>
  <si>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</si>
  <si>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</si>
  <si>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</si>
  <si>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</si>
  <si>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</si>
  <si>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</si>
  <si>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</si>
  <si>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</si>
  <si>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</si>
  <si>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</si>
  <si>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</si>
  <si>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</si>
  <si>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</si>
  <si>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</si>
  <si>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</si>
  <si>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</si>
  <si>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</si>
  <si>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</si>
  <si>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</si>
  <si>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</si>
  <si>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</si>
  <si>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</si>
  <si>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</si>
  <si>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</si>
  <si>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</si>
  <si>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</si>
  <si>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</si>
  <si>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</si>
  <si>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</si>
  <si>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</si>
  <si>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</si>
  <si>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</si>
  <si>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</si>
  <si>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</si>
  <si>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</si>
  <si>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</si>
  <si>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</si>
  <si>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</si>
  <si>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</si>
  <si>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</si>
  <si>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</si>
  <si>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</si>
  <si>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</si>
  <si>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</si>
  <si>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</si>
  <si>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</si>
  <si>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</si>
  <si>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</si>
  <si>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</si>
  <si>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</si>
  <si>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</si>
  <si>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</si>
  <si>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</si>
  <si>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</si>
  <si>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</si>
  <si>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</si>
  <si>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</si>
  <si>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</si>
  <si>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</si>
  <si>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</si>
  <si>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</si>
  <si>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</si>
  <si>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</si>
  <si>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</si>
  <si>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</si>
  <si>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</si>
  <si>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</si>
  <si>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</si>
  <si>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</si>
  <si>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</si>
  <si>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</si>
  <si>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</si>
  <si>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</si>
  <si>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</si>
  <si>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</si>
  <si>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</si>
  <si>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</si>
  <si>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</si>
  <si>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</si>
  <si>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</si>
  <si>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</si>
  <si>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</si>
  <si>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</si>
  <si>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</si>
  <si>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</si>
  <si>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</si>
  <si>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</si>
  <si>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</si>
  <si>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</si>
  <si>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</si>
  <si>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</si>
  <si>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</si>
  <si>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</si>
  <si>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</si>
  <si>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</si>
  <si>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</si>
  <si>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</si>
  <si>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</si>
  <si>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</si>
  <si>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</si>
  <si>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</si>
  <si>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</si>
  <si>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</si>
  <si>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</si>
  <si>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</si>
  <si>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</si>
  <si>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</si>
  <si>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</si>
  <si>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</si>
  <si>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</si>
  <si>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</si>
  <si>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</si>
  <si>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</si>
  <si>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</si>
  <si>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</si>
  <si>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</si>
  <si>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</si>
  <si>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</si>
  <si>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</si>
  <si>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</si>
  <si>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</si>
  <si>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</si>
  <si>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</si>
  <si>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</si>
  <si>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</si>
  <si>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</si>
  <si>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</si>
  <si>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</si>
  <si>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</si>
  <si>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</si>
  <si>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</si>
  <si>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</si>
  <si>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</si>
  <si>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</si>
  <si>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</si>
  <si>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</si>
  <si>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</si>
  <si>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</si>
  <si>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</si>
  <si>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</si>
  <si>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</si>
  <si>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</si>
  <si>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</si>
  <si>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</si>
  <si>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</si>
  <si>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</si>
  <si>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</si>
  <si>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</si>
  <si>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</si>
  <si>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</si>
  <si>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</si>
  <si>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</si>
  <si>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</si>
  <si>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</si>
  <si>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</si>
  <si>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</si>
  <si>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</si>
  <si>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</si>
  <si>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</si>
  <si>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</si>
  <si>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</si>
  <si>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</si>
  <si>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</si>
  <si>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</si>
  <si>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</si>
  <si>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</si>
  <si>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</si>
  <si>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</si>
  <si>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</si>
  <si>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</si>
  <si>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</si>
  <si>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</si>
  <si>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</si>
  <si>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</si>
  <si>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</si>
  <si>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</si>
  <si>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</si>
  <si>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</si>
  <si>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</si>
  <si>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</si>
  <si>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</si>
  <si>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</si>
  <si>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</si>
  <si>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</si>
  <si>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</si>
  <si>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</si>
  <si>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</si>
  <si>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</si>
  <si>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</si>
  <si>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</si>
  <si>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</si>
  <si>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</si>
  <si>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</si>
  <si>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</si>
  <si>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</si>
  <si>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</si>
  <si>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</si>
  <si>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</si>
  <si>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</si>
  <si>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</si>
  <si>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</si>
  <si>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</si>
  <si>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</si>
  <si>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</si>
  <si>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</si>
  <si>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</si>
  <si>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</si>
  <si>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</si>
  <si>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</si>
  <si>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</si>
  <si>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</si>
  <si>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</si>
  <si>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</si>
  <si>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</si>
  <si>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</si>
  <si>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</si>
  <si>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</si>
  <si>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</si>
  <si>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</si>
  <si>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</si>
  <si>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</si>
  <si>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</si>
  <si>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</si>
  <si>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</si>
  <si>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</si>
  <si>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</si>
  <si>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</si>
  <si>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</si>
  <si>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</si>
  <si>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</si>
  <si>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</si>
  <si>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</si>
  <si>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</si>
  <si>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</si>
  <si>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</si>
  <si>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</si>
  <si>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</si>
  <si>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</si>
  <si>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</si>
  <si>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</si>
  <si>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</si>
  <si>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</si>
  <si>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</si>
  <si>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</si>
  <si>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</si>
  <si>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</si>
  <si>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</si>
  <si>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</si>
  <si>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</si>
  <si>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</si>
  <si>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</si>
  <si>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</si>
  <si>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</si>
  <si>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</si>
  <si>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</si>
  <si>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</si>
  <si>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</si>
  <si>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</si>
  <si>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</si>
  <si>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</si>
  <si>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</si>
  <si>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</si>
  <si>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</si>
  <si>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</si>
  <si>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</si>
  <si>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</si>
  <si>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</si>
  <si>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</si>
  <si>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</si>
  <si>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</si>
  <si>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</si>
  <si>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</si>
  <si>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</si>
  <si>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</si>
  <si>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</si>
  <si>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</si>
  <si>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</si>
  <si>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</si>
  <si>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</si>
  <si>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</si>
  <si>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</si>
  <si>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</si>
  <si>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</si>
  <si>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</si>
  <si>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</si>
  <si>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</si>
  <si>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</si>
  <si>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</si>
  <si>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</si>
  <si>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</si>
  <si>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</si>
  <si>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</si>
  <si>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</si>
  <si>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</si>
  <si>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</si>
  <si>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</si>
  <si>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</si>
  <si>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</si>
  <si>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</si>
  <si>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</si>
  <si>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</si>
  <si>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</si>
  <si>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</si>
  <si>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</si>
  <si>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</si>
  <si>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</si>
  <si>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</si>
  <si>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</si>
  <si>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</si>
  <si>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</si>
  <si>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</si>
  <si>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</si>
  <si>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</si>
  <si>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</si>
  <si>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</si>
  <si>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</si>
  <si>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</si>
  <si>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</si>
  <si>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</si>
  <si>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</si>
  <si>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</si>
  <si>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</si>
  <si>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</si>
  <si>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</si>
  <si>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</si>
  <si>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</si>
  <si>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</si>
  <si>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</si>
  <si>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</si>
  <si>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</si>
  <si>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</si>
  <si>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</si>
  <si>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</si>
  <si>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</si>
  <si>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</si>
  <si>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</si>
  <si>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</si>
  <si>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</si>
  <si>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</si>
  <si>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</si>
  <si>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</si>
  <si>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</si>
  <si>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</si>
  <si>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</si>
  <si>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</si>
  <si>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</si>
  <si>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</si>
  <si>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</si>
  <si>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</si>
  <si>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</si>
  <si>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</si>
  <si>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</si>
  <si>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</si>
  <si>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</si>
  <si>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</si>
  <si>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</si>
  <si>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</si>
  <si>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</si>
  <si>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</si>
  <si>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</si>
  <si>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</si>
  <si>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</si>
  <si>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</si>
  <si>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</si>
  <si>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</si>
  <si>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</si>
  <si>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</si>
  <si>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</si>
  <si>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</si>
  <si>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</si>
  <si>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</si>
  <si>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</si>
  <si>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</si>
  <si>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</si>
  <si>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</si>
  <si>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</si>
  <si>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</si>
  <si>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</si>
  <si>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</si>
  <si>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</si>
  <si>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</si>
  <si>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</si>
  <si>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</si>
  <si>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</si>
  <si>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primarna zz</t>
  </si>
  <si>
    <t>Pazar i fakture zubno</t>
  </si>
  <si>
    <t>prihodi po fakturama primarna zz</t>
  </si>
  <si>
    <t xml:space="preserve">Prihodi od  Kopaonoka </t>
  </si>
  <si>
    <t>Prih.od pr.dob.i usl.ili zakupa od čega:</t>
  </si>
  <si>
    <t>OD ČEGA ZA PRIMARNU ZZ</t>
  </si>
  <si>
    <t>ZA STOMATOLOGIJU</t>
  </si>
  <si>
    <t>plate</t>
  </si>
  <si>
    <t>energenti</t>
  </si>
  <si>
    <t>lekovi</t>
  </si>
  <si>
    <t>sanitetski i medicinski materijal</t>
  </si>
  <si>
    <t>prevoz na rad i sa rada</t>
  </si>
  <si>
    <t>lekovi  van ugovora - SANDOSTATIN</t>
  </si>
  <si>
    <t>primarna zz</t>
  </si>
  <si>
    <t xml:space="preserve">plate </t>
  </si>
  <si>
    <t>Transfer između budž.korisnika na istom nivou - RFZO UKUPNO</t>
  </si>
  <si>
    <t>MEDICINSKI MATERIJAL od čega:</t>
  </si>
  <si>
    <t>Strucne usluge- ugovri o delu</t>
  </si>
  <si>
    <t>Medicinske usluge ( podizvođači)</t>
  </si>
  <si>
    <t>van ugovora - otpremnine i jubilarne</t>
  </si>
  <si>
    <t>materijalni i ostali troškovi umanjeni za participaciju</t>
  </si>
  <si>
    <t>ostali materijalni troškovi umanjeni za participaciju</t>
  </si>
  <si>
    <t xml:space="preserve"> FINANSIJSKI PLAN ZA 2014. GODINU </t>
  </si>
  <si>
    <t xml:space="preserve">  FINANSIJSKИ PLANAZA 2014. GODINU - UKUPNI PRIHODI  </t>
  </si>
  <si>
    <t xml:space="preserve">  FINANSIJSKI PLAN RASHODA  I IZDATAKA ZA 2014. GODINU </t>
  </si>
  <si>
    <t>FP 2014.</t>
  </si>
  <si>
    <t>SVEGA  RASHODI ZA 2014.</t>
  </si>
  <si>
    <t>PLAN IZDATAKA ZA 2014. GODINU</t>
  </si>
  <si>
    <t>MEDICINSKA OPREMA</t>
  </si>
  <si>
    <t>VOZILA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</si>
</sst>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1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0" fontId="1" fillId="50" borderId="0" xfId="0" applyFont="1" applyFill="1" applyBorder="1" applyAlignment="1">
      <alignment/>
    </xf>
    <xf numFmtId="0" fontId="1" fillId="50" borderId="0" xfId="0" applyFont="1" applyFill="1" applyAlignment="1">
      <alignment/>
    </xf>
    <xf numFmtId="4" fontId="2" fillId="0" borderId="10" xfId="42" applyNumberFormat="1" applyFont="1" applyBorder="1" applyAlignment="1">
      <alignment/>
    </xf>
    <xf numFmtId="4" fontId="2" fillId="36" borderId="11" xfId="42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/>
    </xf>
    <xf numFmtId="4" fontId="3" fillId="0" borderId="10" xfId="42" applyNumberFormat="1" applyFont="1" applyBorder="1" applyAlignment="1">
      <alignment/>
    </xf>
    <xf numFmtId="4" fontId="2" fillId="48" borderId="10" xfId="42" applyNumberFormat="1" applyFont="1" applyFill="1" applyBorder="1" applyAlignment="1">
      <alignment/>
    </xf>
    <xf numFmtId="4" fontId="3" fillId="0" borderId="10" xfId="42" applyNumberFormat="1" applyFont="1" applyBorder="1" applyAlignment="1">
      <alignment wrapText="1"/>
    </xf>
    <xf numFmtId="4" fontId="3" fillId="0" borderId="11" xfId="42" applyNumberFormat="1" applyFont="1" applyBorder="1" applyAlignment="1">
      <alignment/>
    </xf>
    <xf numFmtId="0" fontId="2" fillId="48" borderId="0" xfId="0" applyFont="1" applyFill="1" applyBorder="1" applyAlignment="1">
      <alignment/>
    </xf>
    <xf numFmtId="4" fontId="3" fillId="48" borderId="10" xfId="42" applyNumberFormat="1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3" fillId="2" borderId="20" xfId="42" applyNumberFormat="1" applyFont="1" applyFill="1" applyBorder="1" applyAlignment="1">
      <alignment/>
    </xf>
    <xf numFmtId="4" fontId="3" fillId="2" borderId="10" xfId="42" applyNumberFormat="1" applyFont="1" applyFill="1" applyBorder="1" applyAlignment="1">
      <alignment/>
    </xf>
    <xf numFmtId="4" fontId="2" fillId="2" borderId="20" xfId="42" applyNumberFormat="1" applyFont="1" applyFill="1" applyBorder="1" applyAlignment="1">
      <alignment/>
    </xf>
    <xf numFmtId="4" fontId="2" fillId="2" borderId="10" xfId="42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4" fontId="2" fillId="48" borderId="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36" borderId="20" xfId="0" applyFont="1" applyFill="1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733" t="s">
        <v>340</v>
      </c>
      <c r="E1718" s="733"/>
      <c r="F1718" s="733"/>
      <c r="G1718" s="733" t="s">
        <v>347</v>
      </c>
      <c r="H1718" s="733"/>
      <c r="I1718" s="733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733" t="s">
        <v>364</v>
      </c>
      <c r="E5" s="733"/>
      <c r="F5" s="733"/>
      <c r="G5" s="733" t="s">
        <v>367</v>
      </c>
      <c r="H5" s="737"/>
      <c r="I5" s="737"/>
      <c r="J5" s="733" t="s">
        <v>378</v>
      </c>
      <c r="K5" s="738"/>
    </row>
    <row r="6" spans="1:11" ht="33.75">
      <c r="A6" s="216" t="s">
        <v>0</v>
      </c>
      <c r="B6" s="739" t="s">
        <v>1</v>
      </c>
      <c r="C6" s="739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741" t="s">
        <v>384</v>
      </c>
      <c r="C8" s="742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741" t="s">
        <v>183</v>
      </c>
      <c r="C39" s="742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745" t="s">
        <v>1</v>
      </c>
      <c r="C47" s="746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734" t="s">
        <v>190</v>
      </c>
      <c r="C49" s="736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734" t="s">
        <v>191</v>
      </c>
      <c r="C50" s="735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743" t="s">
        <v>385</v>
      </c>
      <c r="C57" s="744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745" t="s">
        <v>1</v>
      </c>
      <c r="C68" s="746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734" t="s">
        <v>190</v>
      </c>
      <c r="C75" s="735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734" t="s">
        <v>191</v>
      </c>
      <c r="C76" s="735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740" t="s">
        <v>371</v>
      </c>
      <c r="C87" s="736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  <mergeCell ref="G5:I5"/>
    <mergeCell ref="J5:K5"/>
    <mergeCell ref="D5:F5"/>
    <mergeCell ref="B6:C6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747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747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747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748" t="s">
        <v>618</v>
      </c>
      <c r="M681" s="748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749" t="s">
        <v>618</v>
      </c>
      <c r="M730" s="750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751" t="s">
        <v>618</v>
      </c>
      <c r="M751" s="751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4.618013925811843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76">
      <selection activeCell="D93" sqref="D93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14.57421875" style="0" customWidth="1"/>
    <col min="4" max="4" width="12.28125" style="0" customWidth="1"/>
    <col min="5" max="5" width="12.57421875" style="0" customWidth="1"/>
    <col min="6" max="6" width="13.421875" style="0" customWidth="1"/>
  </cols>
  <sheetData>
    <row r="1" spans="1:6" ht="12.75">
      <c r="A1" s="715" t="s">
        <v>697</v>
      </c>
      <c r="B1" s="715"/>
      <c r="C1" s="699"/>
      <c r="D1" s="698"/>
      <c r="E1" s="698"/>
      <c r="F1" s="716"/>
    </row>
    <row r="2" spans="1:6" ht="12.75">
      <c r="A2" s="148" t="s">
        <v>698</v>
      </c>
      <c r="B2" s="148"/>
      <c r="C2" s="149"/>
      <c r="D2" s="149"/>
      <c r="E2" s="149"/>
      <c r="F2" s="149"/>
    </row>
    <row r="3" spans="1:6" ht="44.25" customHeight="1">
      <c r="A3" s="435" t="s">
        <v>399</v>
      </c>
      <c r="B3" s="435" t="s">
        <v>400</v>
      </c>
      <c r="C3" s="36" t="s">
        <v>700</v>
      </c>
      <c r="D3" s="167" t="s">
        <v>402</v>
      </c>
      <c r="E3" s="167" t="s">
        <v>403</v>
      </c>
      <c r="F3" s="439" t="s">
        <v>404</v>
      </c>
    </row>
    <row r="4" spans="1:6" ht="12.75">
      <c r="A4" s="428">
        <v>733</v>
      </c>
      <c r="B4" s="427" t="s">
        <v>396</v>
      </c>
      <c r="C4" s="37">
        <f>D4+E4+F4</f>
        <v>20000000</v>
      </c>
      <c r="D4" s="722">
        <v>20000000</v>
      </c>
      <c r="E4" s="722"/>
      <c r="F4" s="720"/>
    </row>
    <row r="5" spans="1:6" ht="12.75">
      <c r="A5" s="428">
        <v>741</v>
      </c>
      <c r="B5" s="427" t="s">
        <v>405</v>
      </c>
      <c r="C5" s="37">
        <f aca="true" t="shared" si="0" ref="C5:C31">D5+E5+F5</f>
        <v>100000</v>
      </c>
      <c r="D5" s="722"/>
      <c r="E5" s="722"/>
      <c r="F5" s="723">
        <v>100000</v>
      </c>
    </row>
    <row r="6" spans="1:6" ht="12.75">
      <c r="A6" s="428">
        <v>742</v>
      </c>
      <c r="B6" s="137" t="s">
        <v>679</v>
      </c>
      <c r="C6" s="37">
        <f t="shared" si="0"/>
        <v>52880000</v>
      </c>
      <c r="D6" s="37">
        <f>D7+D8+D9+D10+D11</f>
        <v>0</v>
      </c>
      <c r="E6" s="37">
        <f>E7+E8+E9+E10+E11</f>
        <v>0</v>
      </c>
      <c r="F6" s="37">
        <f>F7+F8+F9+F10+F11</f>
        <v>52880000</v>
      </c>
    </row>
    <row r="7" spans="1:6" ht="12.75">
      <c r="A7" s="158"/>
      <c r="B7" s="158" t="s">
        <v>675</v>
      </c>
      <c r="C7" s="37">
        <f t="shared" si="0"/>
        <v>12000000</v>
      </c>
      <c r="D7" s="415"/>
      <c r="E7" s="415"/>
      <c r="F7" s="718">
        <v>12000000</v>
      </c>
    </row>
    <row r="8" spans="1:6" ht="12.75">
      <c r="A8" s="99"/>
      <c r="B8" s="99" t="s">
        <v>676</v>
      </c>
      <c r="C8" s="37">
        <f t="shared" si="0"/>
        <v>5500000</v>
      </c>
      <c r="D8" s="415"/>
      <c r="E8" s="415"/>
      <c r="F8" s="415">
        <v>5500000</v>
      </c>
    </row>
    <row r="9" spans="1:6" ht="12.75">
      <c r="A9" s="99"/>
      <c r="B9" s="563" t="s">
        <v>677</v>
      </c>
      <c r="C9" s="37">
        <f t="shared" si="0"/>
        <v>34000000</v>
      </c>
      <c r="D9" s="721"/>
      <c r="E9" s="721"/>
      <c r="F9" s="721">
        <f>28700000+5300000</f>
        <v>34000000</v>
      </c>
    </row>
    <row r="10" spans="1:6" ht="12.75">
      <c r="A10" s="99"/>
      <c r="B10" s="99" t="s">
        <v>148</v>
      </c>
      <c r="C10" s="37">
        <f t="shared" si="0"/>
        <v>30000</v>
      </c>
      <c r="D10" s="415"/>
      <c r="E10" s="415"/>
      <c r="F10" s="415">
        <v>30000</v>
      </c>
    </row>
    <row r="11" spans="1:6" ht="12.75">
      <c r="A11" s="99"/>
      <c r="B11" s="99" t="s">
        <v>678</v>
      </c>
      <c r="C11" s="37">
        <f t="shared" si="0"/>
        <v>1350000</v>
      </c>
      <c r="D11" s="415"/>
      <c r="E11" s="415"/>
      <c r="F11" s="415">
        <v>1350000</v>
      </c>
    </row>
    <row r="12" spans="1:6" ht="12.75">
      <c r="A12" s="137">
        <v>745</v>
      </c>
      <c r="B12" s="137" t="s">
        <v>151</v>
      </c>
      <c r="C12" s="37">
        <f t="shared" si="0"/>
        <v>500000</v>
      </c>
      <c r="D12" s="725"/>
      <c r="E12" s="725"/>
      <c r="F12" s="720">
        <v>500000</v>
      </c>
    </row>
    <row r="13" spans="1:6" ht="12.75">
      <c r="A13" s="137">
        <v>771</v>
      </c>
      <c r="B13" s="137" t="s">
        <v>154</v>
      </c>
      <c r="C13" s="37">
        <f t="shared" si="0"/>
        <v>8000000</v>
      </c>
      <c r="D13" s="550">
        <v>7000000</v>
      </c>
      <c r="E13" s="550">
        <v>1000000</v>
      </c>
      <c r="F13" s="550"/>
    </row>
    <row r="14" spans="1:6" ht="22.5">
      <c r="A14" s="137">
        <v>781</v>
      </c>
      <c r="B14" s="126" t="s">
        <v>690</v>
      </c>
      <c r="C14" s="37">
        <f t="shared" si="0"/>
        <v>603463000</v>
      </c>
      <c r="D14" s="37">
        <f>D15+D24+D28</f>
        <v>0</v>
      </c>
      <c r="E14" s="37">
        <f>E15+E24+E28</f>
        <v>603463000</v>
      </c>
      <c r="F14" s="37">
        <f>F15+F24+F28</f>
        <v>0</v>
      </c>
    </row>
    <row r="15" spans="1:6" ht="12.75">
      <c r="A15" s="137"/>
      <c r="B15" s="126" t="s">
        <v>680</v>
      </c>
      <c r="C15" s="37">
        <f t="shared" si="0"/>
        <v>533500000</v>
      </c>
      <c r="D15" s="37">
        <f>D16+D17+D18+D19+D20+D21+D22+D23</f>
        <v>0</v>
      </c>
      <c r="E15" s="37">
        <f>E16+E17+E18+E19+E20+E21+E22+E23</f>
        <v>533500000</v>
      </c>
      <c r="F15" s="37">
        <f>F16+F17+F18+F19+F20+F21+F22+F23</f>
        <v>0</v>
      </c>
    </row>
    <row r="16" spans="1:6" ht="12.75">
      <c r="A16" s="143"/>
      <c r="B16" s="99" t="s">
        <v>682</v>
      </c>
      <c r="C16" s="37">
        <f t="shared" si="0"/>
        <v>429000000</v>
      </c>
      <c r="D16" s="415"/>
      <c r="E16" s="719">
        <v>429000000</v>
      </c>
      <c r="F16" s="717"/>
    </row>
    <row r="17" spans="1:6" ht="12.75">
      <c r="A17" s="143"/>
      <c r="B17" s="99" t="s">
        <v>686</v>
      </c>
      <c r="C17" s="37">
        <f t="shared" si="0"/>
        <v>12000000</v>
      </c>
      <c r="D17" s="415"/>
      <c r="E17" s="719">
        <v>12000000</v>
      </c>
      <c r="F17" s="717"/>
    </row>
    <row r="18" spans="1:6" ht="12.75">
      <c r="A18" s="143"/>
      <c r="B18" s="99" t="s">
        <v>683</v>
      </c>
      <c r="C18" s="37">
        <f t="shared" si="0"/>
        <v>30000000</v>
      </c>
      <c r="D18" s="415"/>
      <c r="E18" s="719">
        <v>30000000</v>
      </c>
      <c r="F18" s="717"/>
    </row>
    <row r="19" spans="1:6" ht="22.5">
      <c r="A19" s="143"/>
      <c r="B19" s="612" t="s">
        <v>695</v>
      </c>
      <c r="C19" s="37">
        <f t="shared" si="0"/>
        <v>22000000</v>
      </c>
      <c r="D19" s="415"/>
      <c r="E19" s="719">
        <v>22000000</v>
      </c>
      <c r="F19" s="717"/>
    </row>
    <row r="20" spans="1:6" ht="12.75">
      <c r="A20" s="143"/>
      <c r="B20" s="99" t="s">
        <v>684</v>
      </c>
      <c r="C20" s="37">
        <f t="shared" si="0"/>
        <v>12000000</v>
      </c>
      <c r="D20" s="415"/>
      <c r="E20" s="719">
        <v>12000000</v>
      </c>
      <c r="F20" s="717"/>
    </row>
    <row r="21" spans="1:6" ht="12.75">
      <c r="A21" s="143"/>
      <c r="B21" s="99" t="s">
        <v>685</v>
      </c>
      <c r="C21" s="37">
        <f t="shared" si="0"/>
        <v>15500000</v>
      </c>
      <c r="D21" s="415"/>
      <c r="E21" s="719">
        <v>15500000</v>
      </c>
      <c r="F21" s="717"/>
    </row>
    <row r="22" spans="1:6" ht="12.75">
      <c r="A22" s="143"/>
      <c r="B22" s="99" t="s">
        <v>687</v>
      </c>
      <c r="C22" s="37">
        <f t="shared" si="0"/>
        <v>5000000</v>
      </c>
      <c r="D22" s="415"/>
      <c r="E22" s="719">
        <v>5000000</v>
      </c>
      <c r="F22" s="717"/>
    </row>
    <row r="23" spans="1:6" ht="12.75">
      <c r="A23" s="143"/>
      <c r="B23" s="99" t="s">
        <v>694</v>
      </c>
      <c r="C23" s="37">
        <f t="shared" si="0"/>
        <v>8000000</v>
      </c>
      <c r="D23" s="35"/>
      <c r="E23" s="35">
        <v>8000000</v>
      </c>
      <c r="F23" s="35"/>
    </row>
    <row r="24" spans="1:6" ht="12.75">
      <c r="A24" s="143"/>
      <c r="B24" s="137" t="s">
        <v>681</v>
      </c>
      <c r="C24" s="37">
        <f t="shared" si="0"/>
        <v>63313000</v>
      </c>
      <c r="D24" s="37">
        <f>D25+D26+D27</f>
        <v>0</v>
      </c>
      <c r="E24" s="37">
        <f>E25+E26+E27</f>
        <v>63313000</v>
      </c>
      <c r="F24" s="37">
        <f>F25+F26+F27</f>
        <v>0</v>
      </c>
    </row>
    <row r="25" spans="1:6" ht="12.75">
      <c r="A25" s="588"/>
      <c r="B25" s="99" t="s">
        <v>689</v>
      </c>
      <c r="C25" s="37">
        <f t="shared" si="0"/>
        <v>55613000</v>
      </c>
      <c r="D25" s="415"/>
      <c r="E25" s="721">
        <v>55613000</v>
      </c>
      <c r="F25" s="525"/>
    </row>
    <row r="26" spans="1:6" ht="12.75">
      <c r="A26" s="143"/>
      <c r="B26" s="99" t="s">
        <v>686</v>
      </c>
      <c r="C26" s="37">
        <f t="shared" si="0"/>
        <v>1200000</v>
      </c>
      <c r="D26" s="415"/>
      <c r="E26" s="721">
        <v>1200000</v>
      </c>
      <c r="F26" s="525"/>
    </row>
    <row r="27" spans="1:6" ht="22.5">
      <c r="A27" s="143"/>
      <c r="B27" s="612" t="s">
        <v>696</v>
      </c>
      <c r="C27" s="37">
        <f t="shared" si="0"/>
        <v>6500000</v>
      </c>
      <c r="D27" s="415"/>
      <c r="E27" s="721">
        <v>6500000</v>
      </c>
      <c r="F27" s="525"/>
    </row>
    <row r="28" spans="1:6" ht="12.75">
      <c r="A28" s="444"/>
      <c r="B28" s="137" t="s">
        <v>547</v>
      </c>
      <c r="C28" s="37">
        <f t="shared" si="0"/>
        <v>6650000</v>
      </c>
      <c r="D28" s="37">
        <f>D29+D30</f>
        <v>0</v>
      </c>
      <c r="E28" s="37">
        <f>E29+E30</f>
        <v>6650000</v>
      </c>
      <c r="F28" s="37">
        <f>F29+F30</f>
        <v>0</v>
      </c>
    </row>
    <row r="29" spans="1:6" ht="12.75">
      <c r="A29" s="444"/>
      <c r="B29" s="99" t="s">
        <v>688</v>
      </c>
      <c r="C29" s="37">
        <f t="shared" si="0"/>
        <v>6400000</v>
      </c>
      <c r="D29" s="415"/>
      <c r="E29" s="415">
        <v>6400000</v>
      </c>
      <c r="F29" s="525"/>
    </row>
    <row r="30" spans="1:6" ht="12.75">
      <c r="A30" s="444"/>
      <c r="B30" s="99" t="s">
        <v>648</v>
      </c>
      <c r="C30" s="37">
        <f t="shared" si="0"/>
        <v>250000</v>
      </c>
      <c r="D30" s="415"/>
      <c r="E30" s="415">
        <v>250000</v>
      </c>
      <c r="F30" s="525"/>
    </row>
    <row r="31" spans="1:6" ht="12.75">
      <c r="A31" s="145"/>
      <c r="B31" s="137" t="s">
        <v>351</v>
      </c>
      <c r="C31" s="37">
        <f t="shared" si="0"/>
        <v>684943000</v>
      </c>
      <c r="D31" s="37">
        <f>D4+D5+D6+D12+D13+D14</f>
        <v>27000000</v>
      </c>
      <c r="E31" s="37">
        <f>E4+E5+E6+E12+E13+E14</f>
        <v>604463000</v>
      </c>
      <c r="F31" s="37">
        <f>F4+F5+F6+F12+F13+F14</f>
        <v>53480000</v>
      </c>
    </row>
    <row r="32" spans="1:6" ht="12.75">
      <c r="A32" s="145"/>
      <c r="B32" s="147"/>
      <c r="C32" s="68"/>
      <c r="D32" s="68"/>
      <c r="E32" s="68"/>
      <c r="F32" s="68"/>
    </row>
    <row r="33" spans="1:6" ht="12.75">
      <c r="A33" s="145"/>
      <c r="B33" s="147"/>
      <c r="C33" s="68"/>
      <c r="D33" s="68"/>
      <c r="E33" s="68"/>
      <c r="F33" s="68"/>
    </row>
    <row r="34" spans="1:6" ht="12.75">
      <c r="A34" s="145"/>
      <c r="B34" s="147"/>
      <c r="C34" s="68"/>
      <c r="D34" s="68"/>
      <c r="E34" s="68"/>
      <c r="F34" s="68"/>
    </row>
    <row r="35" spans="1:6" ht="12.75">
      <c r="A35" s="145"/>
      <c r="B35" s="147"/>
      <c r="C35" s="68"/>
      <c r="D35" s="68"/>
      <c r="E35" s="68"/>
      <c r="F35" s="68"/>
    </row>
    <row r="36" spans="1:6" ht="12.75">
      <c r="A36" s="145"/>
      <c r="B36" s="147"/>
      <c r="C36" s="68"/>
      <c r="D36" s="68"/>
      <c r="E36" s="68"/>
      <c r="F36" s="68"/>
    </row>
    <row r="37" spans="1:6" ht="12.75">
      <c r="A37" s="145"/>
      <c r="B37" s="147"/>
      <c r="C37" s="68"/>
      <c r="D37" s="68"/>
      <c r="E37" s="68"/>
      <c r="F37" s="68"/>
    </row>
    <row r="38" spans="1:6" ht="12.75">
      <c r="A38" s="145"/>
      <c r="B38" s="147"/>
      <c r="C38" s="68"/>
      <c r="D38" s="68"/>
      <c r="E38" s="68"/>
      <c r="F38" s="68"/>
    </row>
    <row r="39" spans="1:6" ht="12.75">
      <c r="A39" s="145"/>
      <c r="B39" s="147"/>
      <c r="C39" s="68"/>
      <c r="D39" s="68"/>
      <c r="E39" s="68"/>
      <c r="F39" s="68"/>
    </row>
    <row r="40" spans="1:6" ht="12.75">
      <c r="A40" s="145"/>
      <c r="B40" s="147"/>
      <c r="C40" s="68"/>
      <c r="D40" s="68"/>
      <c r="E40" s="68"/>
      <c r="F40" s="68"/>
    </row>
    <row r="41" spans="1:6" ht="12.75">
      <c r="A41" s="145"/>
      <c r="B41" s="147"/>
      <c r="C41" s="68"/>
      <c r="D41" s="68"/>
      <c r="E41" s="68"/>
      <c r="F41" s="68"/>
    </row>
    <row r="42" spans="1:6" ht="12.75">
      <c r="A42" s="145"/>
      <c r="B42" s="147"/>
      <c r="C42" s="68"/>
      <c r="D42" s="68"/>
      <c r="E42" s="68"/>
      <c r="F42" s="68"/>
    </row>
    <row r="43" spans="1:6" ht="12.75">
      <c r="A43" s="50"/>
      <c r="B43" s="71" t="s">
        <v>699</v>
      </c>
      <c r="C43" s="71"/>
      <c r="D43" s="71"/>
      <c r="E43" s="71"/>
      <c r="F43" s="71"/>
    </row>
    <row r="44" spans="1:6" ht="46.5" customHeight="1">
      <c r="A44" s="152" t="s">
        <v>399</v>
      </c>
      <c r="B44" s="152" t="s">
        <v>400</v>
      </c>
      <c r="C44" s="36" t="s">
        <v>700</v>
      </c>
      <c r="D44" s="123" t="s">
        <v>402</v>
      </c>
      <c r="E44" s="123" t="s">
        <v>403</v>
      </c>
      <c r="F44" s="123" t="s">
        <v>404</v>
      </c>
    </row>
    <row r="45" spans="1:6" ht="12.75">
      <c r="A45" s="713" t="s">
        <v>465</v>
      </c>
      <c r="B45" s="593" t="s">
        <v>598</v>
      </c>
      <c r="C45" s="706">
        <f>D45+E45+F45</f>
        <v>500000000</v>
      </c>
      <c r="D45" s="706"/>
      <c r="E45" s="706">
        <f>429000000+55613000</f>
        <v>484613000</v>
      </c>
      <c r="F45" s="706">
        <v>15387000</v>
      </c>
    </row>
    <row r="46" spans="1:6" ht="22.5">
      <c r="A46" s="713">
        <v>413</v>
      </c>
      <c r="B46" s="707" t="s">
        <v>563</v>
      </c>
      <c r="C46" s="706">
        <f aca="true" t="shared" si="1" ref="C46:C87">D46+E46+F46</f>
        <v>1500000</v>
      </c>
      <c r="D46" s="727"/>
      <c r="E46" s="728"/>
      <c r="F46" s="728">
        <v>1500000</v>
      </c>
    </row>
    <row r="47" spans="1:6" ht="12.75">
      <c r="A47" s="713">
        <v>414</v>
      </c>
      <c r="B47" s="593" t="s">
        <v>411</v>
      </c>
      <c r="C47" s="706">
        <f t="shared" si="1"/>
        <v>9200000</v>
      </c>
      <c r="D47" s="706">
        <v>7000000</v>
      </c>
      <c r="E47" s="706">
        <v>2000000</v>
      </c>
      <c r="F47" s="706">
        <v>200000</v>
      </c>
    </row>
    <row r="48" spans="1:6" ht="22.5">
      <c r="A48" s="713">
        <v>415</v>
      </c>
      <c r="B48" s="707" t="s">
        <v>599</v>
      </c>
      <c r="C48" s="706">
        <f t="shared" si="1"/>
        <v>13200000</v>
      </c>
      <c r="D48" s="706"/>
      <c r="E48" s="706">
        <f>12000000+1200000</f>
        <v>13200000</v>
      </c>
      <c r="F48" s="706"/>
    </row>
    <row r="49" spans="1:6" ht="22.5">
      <c r="A49" s="713">
        <v>416</v>
      </c>
      <c r="B49" s="707" t="s">
        <v>605</v>
      </c>
      <c r="C49" s="706">
        <f t="shared" si="1"/>
        <v>6500000</v>
      </c>
      <c r="D49" s="706"/>
      <c r="E49" s="706">
        <v>6000000</v>
      </c>
      <c r="F49" s="706">
        <v>500000</v>
      </c>
    </row>
    <row r="50" spans="1:6" ht="12.75">
      <c r="A50" s="713">
        <v>421</v>
      </c>
      <c r="B50" s="707" t="s">
        <v>413</v>
      </c>
      <c r="C50" s="706">
        <f t="shared" si="1"/>
        <v>26800000</v>
      </c>
      <c r="D50" s="706">
        <f>D51+D52+D53+D54+D55</f>
        <v>0</v>
      </c>
      <c r="E50" s="706">
        <f>E51+E52+E53+E54+E55</f>
        <v>22200000</v>
      </c>
      <c r="F50" s="706">
        <f>F51+F52+F53+F54+F55</f>
        <v>4600000</v>
      </c>
    </row>
    <row r="51" spans="1:6" ht="12.75">
      <c r="A51" s="563">
        <v>4211</v>
      </c>
      <c r="B51" s="551" t="s">
        <v>101</v>
      </c>
      <c r="C51" s="706">
        <f t="shared" si="1"/>
        <v>2500000</v>
      </c>
      <c r="D51" s="726"/>
      <c r="E51" s="721">
        <v>2000000</v>
      </c>
      <c r="F51" s="721">
        <v>500000</v>
      </c>
    </row>
    <row r="52" spans="1:6" ht="12.75">
      <c r="A52" s="563">
        <v>4212</v>
      </c>
      <c r="B52" s="551" t="s">
        <v>102</v>
      </c>
      <c r="C52" s="706">
        <f t="shared" si="1"/>
        <v>16500000</v>
      </c>
      <c r="D52" s="726"/>
      <c r="E52" s="721">
        <v>15000000</v>
      </c>
      <c r="F52" s="721">
        <v>1500000</v>
      </c>
    </row>
    <row r="53" spans="1:6" ht="12.75">
      <c r="A53" s="563">
        <v>4213</v>
      </c>
      <c r="B53" s="551" t="s">
        <v>103</v>
      </c>
      <c r="C53" s="706">
        <f t="shared" si="1"/>
        <v>3600000</v>
      </c>
      <c r="D53" s="726"/>
      <c r="E53" s="721">
        <v>3000000</v>
      </c>
      <c r="F53" s="721">
        <v>600000</v>
      </c>
    </row>
    <row r="54" spans="1:6" ht="12.75">
      <c r="A54" s="563">
        <v>4214</v>
      </c>
      <c r="B54" s="551" t="s">
        <v>104</v>
      </c>
      <c r="C54" s="706">
        <f t="shared" si="1"/>
        <v>3000000</v>
      </c>
      <c r="D54" s="726"/>
      <c r="E54" s="721">
        <v>1000000</v>
      </c>
      <c r="F54" s="721">
        <v>2000000</v>
      </c>
    </row>
    <row r="55" spans="1:6" ht="12.75">
      <c r="A55" s="563">
        <v>4215</v>
      </c>
      <c r="B55" s="551" t="s">
        <v>169</v>
      </c>
      <c r="C55" s="706">
        <f t="shared" si="1"/>
        <v>1200000</v>
      </c>
      <c r="D55" s="726"/>
      <c r="E55" s="721">
        <v>1200000</v>
      </c>
      <c r="F55" s="721"/>
    </row>
    <row r="56" spans="1:6" ht="12.75">
      <c r="A56" s="713">
        <v>422</v>
      </c>
      <c r="B56" s="593" t="s">
        <v>414</v>
      </c>
      <c r="C56" s="706">
        <f t="shared" si="1"/>
        <v>1000000</v>
      </c>
      <c r="D56" s="727"/>
      <c r="E56" s="728"/>
      <c r="F56" s="728">
        <v>1000000</v>
      </c>
    </row>
    <row r="57" spans="1:6" ht="12.75">
      <c r="A57" s="713">
        <v>423</v>
      </c>
      <c r="B57" s="593" t="s">
        <v>415</v>
      </c>
      <c r="C57" s="706">
        <f t="shared" si="1"/>
        <v>14600000</v>
      </c>
      <c r="D57" s="706">
        <f>D58+D59+D60+D61+D62+D63+D64</f>
        <v>0</v>
      </c>
      <c r="E57" s="706">
        <f>E58+E59+E60+E61+E62+E63+E64</f>
        <v>8200000</v>
      </c>
      <c r="F57" s="706">
        <f>F58+F59+F60+F61+F62+F63+F64</f>
        <v>6400000</v>
      </c>
    </row>
    <row r="58" spans="1:6" ht="12.75">
      <c r="A58" s="547">
        <v>423</v>
      </c>
      <c r="B58" s="551" t="s">
        <v>106</v>
      </c>
      <c r="C58" s="706">
        <f t="shared" si="1"/>
        <v>700000</v>
      </c>
      <c r="D58" s="726"/>
      <c r="E58" s="721">
        <v>400000</v>
      </c>
      <c r="F58" s="721">
        <v>300000</v>
      </c>
    </row>
    <row r="59" spans="1:6" ht="12.75">
      <c r="A59" s="547">
        <v>4233</v>
      </c>
      <c r="B59" s="551" t="s">
        <v>107</v>
      </c>
      <c r="C59" s="706">
        <f t="shared" si="1"/>
        <v>2000000</v>
      </c>
      <c r="D59" s="726"/>
      <c r="E59" s="721"/>
      <c r="F59" s="721">
        <v>2000000</v>
      </c>
    </row>
    <row r="60" spans="1:6" ht="12.75">
      <c r="A60" s="547">
        <v>4234</v>
      </c>
      <c r="B60" s="551" t="s">
        <v>108</v>
      </c>
      <c r="C60" s="706">
        <f t="shared" si="1"/>
        <v>700000</v>
      </c>
      <c r="D60" s="726"/>
      <c r="E60" s="721">
        <v>400000</v>
      </c>
      <c r="F60" s="721">
        <v>300000</v>
      </c>
    </row>
    <row r="61" spans="1:6" ht="12.75">
      <c r="A61" s="547">
        <v>4235</v>
      </c>
      <c r="B61" s="551" t="s">
        <v>692</v>
      </c>
      <c r="C61" s="706">
        <f t="shared" si="1"/>
        <v>7000000</v>
      </c>
      <c r="D61" s="726"/>
      <c r="E61" s="721">
        <v>6000000</v>
      </c>
      <c r="F61" s="721">
        <v>1000000</v>
      </c>
    </row>
    <row r="62" spans="1:6" ht="12.75">
      <c r="A62" s="547">
        <v>4236</v>
      </c>
      <c r="B62" s="551" t="s">
        <v>110</v>
      </c>
      <c r="C62" s="706">
        <f t="shared" si="1"/>
        <v>1100000</v>
      </c>
      <c r="D62" s="726"/>
      <c r="E62" s="721">
        <v>1000000</v>
      </c>
      <c r="F62" s="721">
        <v>100000</v>
      </c>
    </row>
    <row r="63" spans="1:6" ht="12.75">
      <c r="A63" s="547">
        <v>4237</v>
      </c>
      <c r="B63" s="551" t="s">
        <v>47</v>
      </c>
      <c r="C63" s="706">
        <f t="shared" si="1"/>
        <v>1200000</v>
      </c>
      <c r="D63" s="726"/>
      <c r="E63" s="721"/>
      <c r="F63" s="721">
        <v>1200000</v>
      </c>
    </row>
    <row r="64" spans="1:6" ht="12.75">
      <c r="A64" s="547">
        <v>4239</v>
      </c>
      <c r="B64" s="551" t="s">
        <v>48</v>
      </c>
      <c r="C64" s="706">
        <f t="shared" si="1"/>
        <v>1900000</v>
      </c>
      <c r="D64" s="726"/>
      <c r="E64" s="721">
        <v>400000</v>
      </c>
      <c r="F64" s="721">
        <v>1500000</v>
      </c>
    </row>
    <row r="65" spans="1:6" ht="12.75">
      <c r="A65" s="713">
        <v>424</v>
      </c>
      <c r="B65" s="593" t="s">
        <v>416</v>
      </c>
      <c r="C65" s="706">
        <f t="shared" si="1"/>
        <v>6610000</v>
      </c>
      <c r="D65" s="706"/>
      <c r="E65" s="706">
        <f>E66+E67+E68</f>
        <v>600000</v>
      </c>
      <c r="F65" s="706">
        <f>F66+F67+F68</f>
        <v>6010000</v>
      </c>
    </row>
    <row r="66" spans="1:6" ht="12.75">
      <c r="A66" s="547">
        <v>4243</v>
      </c>
      <c r="B66" s="551" t="s">
        <v>693</v>
      </c>
      <c r="C66" s="706">
        <f t="shared" si="1"/>
        <v>5100000</v>
      </c>
      <c r="D66" s="726"/>
      <c r="E66" s="721">
        <v>100000</v>
      </c>
      <c r="F66" s="721">
        <v>5000000</v>
      </c>
    </row>
    <row r="67" spans="1:6" ht="12.75">
      <c r="A67" s="547">
        <v>4246</v>
      </c>
      <c r="B67" s="551" t="s">
        <v>564</v>
      </c>
      <c r="C67" s="706">
        <f t="shared" si="1"/>
        <v>10000</v>
      </c>
      <c r="D67" s="726"/>
      <c r="E67" s="721"/>
      <c r="F67" s="721">
        <v>10000</v>
      </c>
    </row>
    <row r="68" spans="1:6" ht="12.75">
      <c r="A68" s="547">
        <v>4249</v>
      </c>
      <c r="B68" s="551" t="s">
        <v>565</v>
      </c>
      <c r="C68" s="706">
        <f t="shared" si="1"/>
        <v>1500000</v>
      </c>
      <c r="D68" s="726"/>
      <c r="E68" s="721">
        <v>500000</v>
      </c>
      <c r="F68" s="721">
        <v>1000000</v>
      </c>
    </row>
    <row r="69" spans="1:6" ht="12.75">
      <c r="A69" s="713">
        <v>425</v>
      </c>
      <c r="B69" s="593" t="s">
        <v>417</v>
      </c>
      <c r="C69" s="706">
        <f t="shared" si="1"/>
        <v>9600000</v>
      </c>
      <c r="D69" s="706">
        <f>D70+D71</f>
        <v>0</v>
      </c>
      <c r="E69" s="706">
        <f>E70+E71</f>
        <v>7100000</v>
      </c>
      <c r="F69" s="706">
        <f>F70+F71</f>
        <v>2500000</v>
      </c>
    </row>
    <row r="70" spans="1:6" ht="12.75">
      <c r="A70" s="563">
        <v>4251</v>
      </c>
      <c r="B70" s="551" t="s">
        <v>112</v>
      </c>
      <c r="C70" s="706">
        <f t="shared" si="1"/>
        <v>6500000</v>
      </c>
      <c r="D70" s="726"/>
      <c r="E70" s="721">
        <v>5000000</v>
      </c>
      <c r="F70" s="721">
        <v>1500000</v>
      </c>
    </row>
    <row r="71" spans="1:6" ht="12.75">
      <c r="A71" s="563">
        <v>4252</v>
      </c>
      <c r="B71" s="551" t="s">
        <v>113</v>
      </c>
      <c r="C71" s="706">
        <f t="shared" si="1"/>
        <v>3100000</v>
      </c>
      <c r="D71" s="726"/>
      <c r="E71" s="721">
        <v>2100000</v>
      </c>
      <c r="F71" s="721">
        <v>1000000</v>
      </c>
    </row>
    <row r="72" spans="1:6" ht="12.75">
      <c r="A72" s="713">
        <v>426</v>
      </c>
      <c r="B72" s="593" t="s">
        <v>418</v>
      </c>
      <c r="C72" s="706">
        <f t="shared" si="1"/>
        <v>73289000</v>
      </c>
      <c r="D72" s="706">
        <f>D73+D74+D75+D76+D81+D82</f>
        <v>0</v>
      </c>
      <c r="E72" s="706">
        <f>E73+E74+E75+E76+E81+E82</f>
        <v>60550000</v>
      </c>
      <c r="F72" s="706">
        <f>F73+F74+F75+F76+F81+F82</f>
        <v>12739000</v>
      </c>
    </row>
    <row r="73" spans="1:6" ht="12.75">
      <c r="A73" s="563">
        <v>4261</v>
      </c>
      <c r="B73" s="551" t="s">
        <v>114</v>
      </c>
      <c r="C73" s="706">
        <f t="shared" si="1"/>
        <v>6139000</v>
      </c>
      <c r="D73" s="726"/>
      <c r="E73" s="721">
        <v>5500000</v>
      </c>
      <c r="F73" s="721">
        <v>639000</v>
      </c>
    </row>
    <row r="74" spans="1:6" ht="12.75">
      <c r="A74" s="563">
        <v>4263</v>
      </c>
      <c r="B74" s="551" t="s">
        <v>115</v>
      </c>
      <c r="C74" s="706">
        <f t="shared" si="1"/>
        <v>1000000</v>
      </c>
      <c r="D74" s="726"/>
      <c r="E74" s="721"/>
      <c r="F74" s="721">
        <v>1000000</v>
      </c>
    </row>
    <row r="75" spans="1:6" ht="12.75">
      <c r="A75" s="563">
        <v>4264</v>
      </c>
      <c r="B75" s="551" t="s">
        <v>419</v>
      </c>
      <c r="C75" s="706">
        <f t="shared" si="1"/>
        <v>15000000</v>
      </c>
      <c r="D75" s="726"/>
      <c r="E75" s="721">
        <v>15000000</v>
      </c>
      <c r="F75" s="721"/>
    </row>
    <row r="76" spans="1:6" ht="12.75">
      <c r="A76" s="563">
        <v>4267</v>
      </c>
      <c r="B76" s="551" t="s">
        <v>691</v>
      </c>
      <c r="C76" s="706">
        <f t="shared" si="1"/>
        <v>46500000</v>
      </c>
      <c r="D76" s="557">
        <f>D77+D78+D79+D80</f>
        <v>0</v>
      </c>
      <c r="E76" s="557">
        <f>E77+E78+E79+E80</f>
        <v>36000000</v>
      </c>
      <c r="F76" s="557">
        <f>F77+F78+F79+F80</f>
        <v>10500000</v>
      </c>
    </row>
    <row r="77" spans="1:6" ht="12.75">
      <c r="A77" s="563">
        <v>426711</v>
      </c>
      <c r="B77" s="551" t="s">
        <v>420</v>
      </c>
      <c r="C77" s="706">
        <f t="shared" si="1"/>
        <v>20500000</v>
      </c>
      <c r="D77" s="726"/>
      <c r="E77" s="721">
        <v>15500000</v>
      </c>
      <c r="F77" s="721">
        <v>5000000</v>
      </c>
    </row>
    <row r="78" spans="1:6" ht="12.75">
      <c r="A78" s="563">
        <v>4267113</v>
      </c>
      <c r="B78" s="551" t="s">
        <v>422</v>
      </c>
      <c r="C78" s="706">
        <f t="shared" si="1"/>
        <v>5000000</v>
      </c>
      <c r="D78" s="726"/>
      <c r="E78" s="721">
        <v>3500000</v>
      </c>
      <c r="F78" s="721">
        <v>1500000</v>
      </c>
    </row>
    <row r="79" spans="1:6" ht="12.75">
      <c r="A79" s="724">
        <v>4267511</v>
      </c>
      <c r="B79" s="551" t="s">
        <v>421</v>
      </c>
      <c r="C79" s="706">
        <f t="shared" si="1"/>
        <v>16000000</v>
      </c>
      <c r="D79" s="721"/>
      <c r="E79" s="721">
        <v>12000000</v>
      </c>
      <c r="F79" s="721">
        <v>4000000</v>
      </c>
    </row>
    <row r="80" spans="1:6" ht="12.75">
      <c r="A80" s="563">
        <v>4267512</v>
      </c>
      <c r="B80" s="551" t="s">
        <v>567</v>
      </c>
      <c r="C80" s="706">
        <f t="shared" si="1"/>
        <v>5000000</v>
      </c>
      <c r="D80" s="726"/>
      <c r="E80" s="721">
        <v>5000000</v>
      </c>
      <c r="F80" s="721"/>
    </row>
    <row r="81" spans="1:6" ht="12.75">
      <c r="A81" s="563">
        <v>4268</v>
      </c>
      <c r="B81" s="551" t="s">
        <v>118</v>
      </c>
      <c r="C81" s="706">
        <f t="shared" si="1"/>
        <v>2600000</v>
      </c>
      <c r="D81" s="726"/>
      <c r="E81" s="721">
        <v>2300000</v>
      </c>
      <c r="F81" s="721">
        <v>300000</v>
      </c>
    </row>
    <row r="82" spans="1:6" ht="12.75">
      <c r="A82" s="563">
        <v>4269</v>
      </c>
      <c r="B82" s="551" t="s">
        <v>119</v>
      </c>
      <c r="C82" s="706">
        <f t="shared" si="1"/>
        <v>2050000</v>
      </c>
      <c r="D82" s="726"/>
      <c r="E82" s="721">
        <v>1750000</v>
      </c>
      <c r="F82" s="721">
        <v>300000</v>
      </c>
    </row>
    <row r="83" spans="1:6" ht="12.75">
      <c r="A83" s="713">
        <v>430</v>
      </c>
      <c r="B83" s="593" t="s">
        <v>423</v>
      </c>
      <c r="C83" s="706">
        <f t="shared" si="1"/>
        <v>1000000</v>
      </c>
      <c r="D83" s="727"/>
      <c r="E83" s="728"/>
      <c r="F83" s="728">
        <v>1000000</v>
      </c>
    </row>
    <row r="84" spans="1:6" ht="22.5">
      <c r="A84" s="713">
        <v>440</v>
      </c>
      <c r="B84" s="707" t="s">
        <v>424</v>
      </c>
      <c r="C84" s="706">
        <f t="shared" si="1"/>
        <v>200000</v>
      </c>
      <c r="D84" s="727"/>
      <c r="E84" s="728"/>
      <c r="F84" s="728">
        <v>200000</v>
      </c>
    </row>
    <row r="85" spans="1:6" ht="12.75">
      <c r="A85" s="713">
        <v>480</v>
      </c>
      <c r="B85" s="707" t="s">
        <v>425</v>
      </c>
      <c r="C85" s="706">
        <f t="shared" si="1"/>
        <v>1444000</v>
      </c>
      <c r="D85" s="727"/>
      <c r="E85" s="728"/>
      <c r="F85" s="728">
        <v>1444000</v>
      </c>
    </row>
    <row r="86" spans="1:6" ht="12.75">
      <c r="A86" s="547">
        <v>482</v>
      </c>
      <c r="B86" s="593" t="s">
        <v>426</v>
      </c>
      <c r="C86" s="706">
        <f t="shared" si="1"/>
        <v>0</v>
      </c>
      <c r="D86" s="729"/>
      <c r="E86" s="730"/>
      <c r="F86" s="728"/>
    </row>
    <row r="87" spans="1:6" ht="12.75">
      <c r="A87" s="569"/>
      <c r="B87" s="593" t="s">
        <v>701</v>
      </c>
      <c r="C87" s="706">
        <f t="shared" si="1"/>
        <v>664943000</v>
      </c>
      <c r="D87" s="706">
        <f>D85+D84+D83+D72+D69+D65+D57+D56+D50+D49+D48+D47+D46+D45</f>
        <v>7000000</v>
      </c>
      <c r="E87" s="706">
        <f>E85+E84+E83+E72+E69+E65+E57+E56+E50+E49+E48+E47+E46+E45</f>
        <v>604463000</v>
      </c>
      <c r="F87" s="706">
        <f>F85+F84+F83+F72+F69+F65+F57+F56+F50+F49+F48+F47+F46+F45+F86</f>
        <v>53480000</v>
      </c>
    </row>
    <row r="88" spans="1:6" ht="12.75">
      <c r="A88" s="71"/>
      <c r="B88" s="674"/>
      <c r="C88" s="675"/>
      <c r="D88" s="675"/>
      <c r="E88" s="675"/>
      <c r="F88" s="675"/>
    </row>
    <row r="89" spans="1:6" ht="12.75">
      <c r="A89" s="71" t="s">
        <v>702</v>
      </c>
      <c r="B89" s="674"/>
      <c r="C89" s="675"/>
      <c r="D89" s="675"/>
      <c r="E89" s="675"/>
      <c r="F89" s="675"/>
    </row>
    <row r="90" spans="1:6" ht="56.25">
      <c r="A90" s="152" t="s">
        <v>399</v>
      </c>
      <c r="B90" s="152" t="s">
        <v>400</v>
      </c>
      <c r="C90" s="36" t="s">
        <v>700</v>
      </c>
      <c r="D90" s="123" t="s">
        <v>402</v>
      </c>
      <c r="E90" s="731"/>
      <c r="F90" s="731"/>
    </row>
    <row r="91" spans="1:6" ht="12.75">
      <c r="A91" s="36">
        <v>512</v>
      </c>
      <c r="B91" s="573" t="s">
        <v>703</v>
      </c>
      <c r="C91" s="549">
        <f>D91+F91+E91</f>
        <v>13000000</v>
      </c>
      <c r="D91" s="549">
        <v>13000000</v>
      </c>
      <c r="E91" s="675"/>
      <c r="F91" s="675"/>
    </row>
    <row r="92" spans="1:6" ht="12.75">
      <c r="A92" s="36"/>
      <c r="B92" s="573" t="s">
        <v>704</v>
      </c>
      <c r="C92" s="549">
        <f>D92+F92+E92</f>
        <v>7000000</v>
      </c>
      <c r="D92" s="549">
        <v>7000000</v>
      </c>
      <c r="E92" s="675"/>
      <c r="F92" s="675"/>
    </row>
    <row r="93" spans="1:6" ht="12.75">
      <c r="A93" s="36"/>
      <c r="B93" s="573" t="s">
        <v>357</v>
      </c>
      <c r="C93" s="549">
        <f>C91+C92</f>
        <v>20000000</v>
      </c>
      <c r="D93" s="549">
        <f>D91+D92</f>
        <v>20000000</v>
      </c>
      <c r="E93" s="675"/>
      <c r="F93" s="73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2013-09-17T10:50:24Z</cp:lastPrinted>
  <dcterms:created xsi:type="dcterms:W3CDTF">2008-04-04T16:04:18Z</dcterms:created>
  <dcterms:modified xsi:type="dcterms:W3CDTF">2013-11-01T06:26:39Z</dcterms:modified>
  <cp:category/>
  <cp:version/>
  <cp:contentType/>
  <cp:contentStatus/>
</cp:coreProperties>
</file>